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ACUB\General fee\"/>
    </mc:Choice>
  </mc:AlternateContent>
  <bookViews>
    <workbookView xWindow="0" yWindow="0" windowWidth="21600" windowHeight="91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52" i="1" l="1"/>
  <c r="D28" i="1" l="1"/>
  <c r="C28" i="1" s="1"/>
  <c r="D26" i="1"/>
  <c r="C26" i="1" s="1"/>
  <c r="B53" i="1"/>
  <c r="D34" i="1" s="1"/>
  <c r="C34" i="1" s="1"/>
  <c r="D49" i="1"/>
  <c r="C49" i="1" s="1"/>
  <c r="D37" i="1"/>
  <c r="C37" i="1" s="1"/>
  <c r="D25" i="1"/>
  <c r="C25" i="1" s="1"/>
  <c r="D21" i="1"/>
  <c r="C21" i="1" s="1"/>
  <c r="D17" i="1"/>
  <c r="C17" i="1" s="1"/>
  <c r="D42" i="1"/>
  <c r="C42" i="1" s="1"/>
  <c r="D38" i="1"/>
  <c r="C38" i="1" s="1"/>
  <c r="D10" i="1"/>
  <c r="C10" i="1" s="1"/>
  <c r="D3" i="1"/>
  <c r="D20" i="1"/>
  <c r="C20" i="1" s="1"/>
  <c r="D47" i="1"/>
  <c r="C47" i="1" s="1"/>
  <c r="D31" i="1" l="1"/>
  <c r="C31" i="1" s="1"/>
  <c r="D15" i="1"/>
  <c r="C15" i="1" s="1"/>
  <c r="D35" i="1"/>
  <c r="C35" i="1" s="1"/>
  <c r="D46" i="1"/>
  <c r="C46" i="1" s="1"/>
  <c r="D33" i="1"/>
  <c r="C33" i="1" s="1"/>
  <c r="C3" i="1"/>
  <c r="D53" i="1"/>
  <c r="C53" i="1" s="1"/>
  <c r="D23" i="1"/>
  <c r="C23" i="1" s="1"/>
  <c r="D4" i="1"/>
  <c r="C4" i="1" s="1"/>
  <c r="D24" i="1"/>
  <c r="C24" i="1" s="1"/>
  <c r="D40" i="1"/>
  <c r="C40" i="1" s="1"/>
  <c r="D11" i="1"/>
  <c r="C11" i="1" s="1"/>
  <c r="D43" i="1"/>
  <c r="C43" i="1" s="1"/>
  <c r="D7" i="1"/>
  <c r="C7" i="1" s="1"/>
  <c r="D39" i="1"/>
  <c r="C39" i="1" s="1"/>
  <c r="D12" i="1"/>
  <c r="C12" i="1" s="1"/>
  <c r="D32" i="1"/>
  <c r="C32" i="1" s="1"/>
  <c r="D48" i="1"/>
  <c r="C48" i="1" s="1"/>
  <c r="D27" i="1"/>
  <c r="C27" i="1" s="1"/>
  <c r="D16" i="1"/>
  <c r="C16" i="1" s="1"/>
  <c r="D5" i="1"/>
  <c r="C5" i="1" s="1"/>
  <c r="D30" i="1"/>
  <c r="C30" i="1" s="1"/>
  <c r="D44" i="1"/>
  <c r="C44" i="1" s="1"/>
  <c r="D41" i="1"/>
  <c r="C41" i="1" s="1"/>
  <c r="D6" i="1"/>
  <c r="C6" i="1" s="1"/>
  <c r="D9" i="1"/>
  <c r="C9" i="1" s="1"/>
  <c r="D13" i="1"/>
  <c r="C13" i="1" s="1"/>
  <c r="D19" i="1"/>
  <c r="C19" i="1" s="1"/>
  <c r="D36" i="1"/>
  <c r="C36" i="1" s="1"/>
  <c r="D22" i="1"/>
  <c r="C22" i="1" s="1"/>
  <c r="D50" i="1"/>
  <c r="C50" i="1" s="1"/>
  <c r="D29" i="1"/>
  <c r="C29" i="1" s="1"/>
  <c r="D45" i="1"/>
  <c r="C45" i="1" s="1"/>
  <c r="D18" i="1"/>
  <c r="C18" i="1" s="1"/>
  <c r="D14" i="1"/>
  <c r="C14" i="1" s="1"/>
  <c r="D8" i="1"/>
  <c r="C8" i="1" s="1"/>
  <c r="D51" i="1"/>
  <c r="C51" i="1" s="1"/>
  <c r="D54" i="1" l="1"/>
</calcChain>
</file>

<file path=xl/sharedStrings.xml><?xml version="1.0" encoding="utf-8"?>
<sst xmlns="http://schemas.openxmlformats.org/spreadsheetml/2006/main" count="54" uniqueCount="54">
  <si>
    <t xml:space="preserve">General Fee 2015-2016 </t>
  </si>
  <si>
    <t>Cost Center</t>
  </si>
  <si>
    <t>2015 General                   Fee Amount</t>
  </si>
  <si>
    <t>AACRC</t>
  </si>
  <si>
    <t>Ac Intercoll Events</t>
  </si>
  <si>
    <t>Athletics</t>
  </si>
  <si>
    <t>Band</t>
  </si>
  <si>
    <t>Bearcat Transport</t>
  </si>
  <si>
    <t>Career Develop Ctr</t>
  </si>
  <si>
    <t>CCM BearCast Radio</t>
  </si>
  <si>
    <t>Cheerleading</t>
  </si>
  <si>
    <t>Club Sports Board</t>
  </si>
  <si>
    <t>Counsel &amp; Psych Serv</t>
  </si>
  <si>
    <t>Ctr Community Engage</t>
  </si>
  <si>
    <t>Dance Team</t>
  </si>
  <si>
    <t>Dean of Students</t>
  </si>
  <si>
    <t>Ethnic Prgms &amp; Srvcs</t>
  </si>
  <si>
    <t>Frat &amp; Sorority Life</t>
  </si>
  <si>
    <t>Grad Govern Assoc</t>
  </si>
  <si>
    <t>Inclusion &amp; Retention</t>
  </si>
  <si>
    <t>International Stud Serv</t>
  </si>
  <si>
    <t>Leadership Education</t>
  </si>
  <si>
    <t>LGBTQ</t>
  </si>
  <si>
    <t>Med Student Assoc</t>
  </si>
  <si>
    <t>Men and Women Chorus</t>
  </si>
  <si>
    <t>The News Record</t>
  </si>
  <si>
    <t>Night Ride Program</t>
  </si>
  <si>
    <t>Parents Association</t>
  </si>
  <si>
    <t>PDC Sustainability</t>
  </si>
  <si>
    <t>Prgms &amp; Act Council</t>
  </si>
  <si>
    <t>Rallycats</t>
  </si>
  <si>
    <t>RAPP</t>
  </si>
  <si>
    <t>Recreational Sports</t>
  </si>
  <si>
    <t>Red &amp; Black Bash</t>
  </si>
  <si>
    <t>SACUB</t>
  </si>
  <si>
    <t>Sdt Act &amp; Leader Dev</t>
  </si>
  <si>
    <t>Student Activ Board</t>
  </si>
  <si>
    <t>Student Bar Assoc</t>
  </si>
  <si>
    <t>Student Government</t>
  </si>
  <si>
    <t>Student Safety Board</t>
  </si>
  <si>
    <t>Student Wellness</t>
  </si>
  <si>
    <t>Tenant Info Project</t>
  </si>
  <si>
    <t>Tribunals</t>
  </si>
  <si>
    <t>TUC</t>
  </si>
  <si>
    <t>UCAA- SAC Activity</t>
  </si>
  <si>
    <t>UC Women's Center</t>
  </si>
  <si>
    <t>Univ Funding Board</t>
  </si>
  <si>
    <t>Univ Health Service</t>
  </si>
  <si>
    <t>Univ Judicial Affair</t>
  </si>
  <si>
    <t>Volunteer Tax Assist</t>
  </si>
  <si>
    <t>VP Student Affairs</t>
  </si>
  <si>
    <t>Welcome Weekend</t>
  </si>
  <si>
    <t>Indirect costs</t>
  </si>
  <si>
    <t>Campus Life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</si>
</sst>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3" fillId="2" borderId="0" xfId="0" applyNumberFormat="1" applyFont="1" applyFill="1" applyAlignment="1">
      <alignment wrapText="1"/>
    </xf>
    <xf numFmtId="0" fontId="0" fillId="0" borderId="1" xfId="0" applyBorder="1"/>
    <xf numFmtId="49" fontId="3" fillId="3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wrapText="1"/>
    </xf>
    <xf numFmtId="164" fontId="2" fillId="0" borderId="3" xfId="2" applyNumberFormat="1" applyFont="1" applyBorder="1"/>
    <xf numFmtId="49" fontId="3" fillId="4" borderId="4" xfId="0" applyNumberFormat="1" applyFont="1" applyFill="1" applyBorder="1" applyAlignment="1">
      <alignment horizontal="left" vertical="center" wrapText="1"/>
    </xf>
    <xf numFmtId="165" fontId="0" fillId="0" borderId="5" xfId="1" applyNumberFormat="1" applyFont="1" applyBorder="1"/>
    <xf numFmtId="44" fontId="0" fillId="0" borderId="5" xfId="0" applyNumberFormat="1" applyBorder="1"/>
    <xf numFmtId="166" fontId="0" fillId="0" borderId="0" xfId="3" applyNumberFormat="1" applyFont="1"/>
    <xf numFmtId="49" fontId="3" fillId="5" borderId="6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0" fillId="0" borderId="6" xfId="0" applyBorder="1"/>
    <xf numFmtId="165" fontId="0" fillId="0" borderId="5" xfId="0" applyNumberFormat="1" applyBorder="1"/>
    <xf numFmtId="0" fontId="0" fillId="0" borderId="5" xfId="0" applyBorder="1"/>
    <xf numFmtId="0" fontId="4" fillId="0" borderId="6" xfId="0" applyFont="1" applyBorder="1"/>
    <xf numFmtId="44" fontId="2" fillId="0" borderId="5" xfId="2" applyFont="1" applyBorder="1"/>
    <xf numFmtId="9" fontId="0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16%20General%20f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heet1"/>
    </sheetNames>
    <sheetDataSet>
      <sheetData sheetId="0">
        <row r="14">
          <cell r="M14">
            <v>285818.408</v>
          </cell>
        </row>
        <row r="15">
          <cell r="M15">
            <v>115644</v>
          </cell>
        </row>
        <row r="16">
          <cell r="M16">
            <v>7284668</v>
          </cell>
        </row>
        <row r="26">
          <cell r="M26">
            <v>337704.65</v>
          </cell>
        </row>
        <row r="28">
          <cell r="M28">
            <v>492380</v>
          </cell>
        </row>
        <row r="44">
          <cell r="M44">
            <v>23542.82</v>
          </cell>
        </row>
        <row r="55">
          <cell r="M55">
            <v>765046.79999999993</v>
          </cell>
        </row>
        <row r="56">
          <cell r="M56">
            <v>24739</v>
          </cell>
        </row>
        <row r="57">
          <cell r="M57">
            <v>210722</v>
          </cell>
        </row>
        <row r="72">
          <cell r="M72">
            <v>203874.67</v>
          </cell>
        </row>
        <row r="75">
          <cell r="M75">
            <v>476865</v>
          </cell>
        </row>
        <row r="76">
          <cell r="M76">
            <v>33348</v>
          </cell>
        </row>
        <row r="86">
          <cell r="M86">
            <v>139838.82</v>
          </cell>
        </row>
        <row r="96">
          <cell r="M96">
            <v>229979.48200000002</v>
          </cell>
        </row>
        <row r="106">
          <cell r="M106">
            <v>21450</v>
          </cell>
        </row>
        <row r="109">
          <cell r="M109">
            <v>365636</v>
          </cell>
        </row>
        <row r="117">
          <cell r="M117">
            <v>401171.70399999997</v>
          </cell>
        </row>
        <row r="126">
          <cell r="M126">
            <v>234339.693</v>
          </cell>
        </row>
        <row r="134">
          <cell r="M134">
            <v>62150</v>
          </cell>
        </row>
        <row r="144">
          <cell r="M144">
            <v>151282.91999999998</v>
          </cell>
        </row>
        <row r="147">
          <cell r="M147">
            <v>44338</v>
          </cell>
        </row>
        <row r="158">
          <cell r="M158">
            <v>21147.824000000001</v>
          </cell>
        </row>
        <row r="164">
          <cell r="M164">
            <v>131715.60999999999</v>
          </cell>
        </row>
        <row r="169">
          <cell r="M169">
            <v>419758.8</v>
          </cell>
        </row>
        <row r="185">
          <cell r="M185">
            <v>197070</v>
          </cell>
        </row>
        <row r="188">
          <cell r="M188">
            <v>48276.869999999995</v>
          </cell>
        </row>
        <row r="192">
          <cell r="M192">
            <v>80148.350000000006</v>
          </cell>
        </row>
        <row r="202">
          <cell r="M202">
            <v>86089.292000000001</v>
          </cell>
        </row>
        <row r="204">
          <cell r="M204">
            <v>17624</v>
          </cell>
        </row>
        <row r="212">
          <cell r="M212">
            <v>1173987.1400000001</v>
          </cell>
        </row>
        <row r="221">
          <cell r="M221">
            <v>55761</v>
          </cell>
        </row>
        <row r="223">
          <cell r="M223">
            <v>2000</v>
          </cell>
        </row>
        <row r="238">
          <cell r="M238">
            <v>651102.86400000006</v>
          </cell>
        </row>
        <row r="249">
          <cell r="M249">
            <v>18312</v>
          </cell>
        </row>
        <row r="250">
          <cell r="M250">
            <v>25000</v>
          </cell>
        </row>
        <row r="254">
          <cell r="M254">
            <v>37427</v>
          </cell>
        </row>
        <row r="264">
          <cell r="M264">
            <v>136118</v>
          </cell>
        </row>
        <row r="271">
          <cell r="M271">
            <v>11759</v>
          </cell>
        </row>
        <row r="272">
          <cell r="M272">
            <v>32000</v>
          </cell>
        </row>
        <row r="279">
          <cell r="M279">
            <v>333548.65709999995</v>
          </cell>
        </row>
        <row r="280">
          <cell r="M280">
            <v>4000</v>
          </cell>
        </row>
        <row r="289">
          <cell r="M289">
            <v>44723</v>
          </cell>
        </row>
        <row r="303">
          <cell r="M303">
            <v>197673.84</v>
          </cell>
        </row>
        <row r="304">
          <cell r="M304">
            <v>1604565</v>
          </cell>
        </row>
        <row r="305">
          <cell r="M305">
            <v>1800</v>
          </cell>
        </row>
        <row r="306">
          <cell r="M306">
            <v>309275</v>
          </cell>
        </row>
        <row r="343">
          <cell r="M343">
            <v>412773.59399999998</v>
          </cell>
        </row>
        <row r="353">
          <cell r="M353">
            <v>53240.19</v>
          </cell>
        </row>
        <row r="360">
          <cell r="M360">
            <v>195962.49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G7" sqref="G7"/>
    </sheetView>
  </sheetViews>
  <sheetFormatPr defaultRowHeight="15" x14ac:dyDescent="0.25"/>
  <cols>
    <col min="1" max="1" width="19.7109375" customWidth="1"/>
    <col min="2" max="2" width="12.85546875" customWidth="1"/>
    <col min="3" max="3" width="11.140625" customWidth="1"/>
    <col min="4" max="4" width="10.5703125" hidden="1" customWidth="1"/>
  </cols>
  <sheetData>
    <row r="1" spans="1:4" ht="15.75" thickBot="1" x14ac:dyDescent="0.3">
      <c r="A1" s="1" t="s">
        <v>0</v>
      </c>
      <c r="B1" s="2"/>
      <c r="C1" s="2"/>
    </row>
    <row r="2" spans="1:4" ht="30" x14ac:dyDescent="0.25">
      <c r="A2" s="3" t="s">
        <v>1</v>
      </c>
      <c r="B2" s="4" t="s">
        <v>2</v>
      </c>
      <c r="C2" s="5">
        <v>398</v>
      </c>
    </row>
    <row r="3" spans="1:4" ht="15" customHeight="1" thickBot="1" x14ac:dyDescent="0.3">
      <c r="A3" s="6" t="s">
        <v>3</v>
      </c>
      <c r="B3" s="7">
        <f>[1]Detail!M14</f>
        <v>285818.408</v>
      </c>
      <c r="C3" s="8">
        <f t="shared" ref="C3:C4" si="0">$C$2*D3</f>
        <v>4.957894023132476</v>
      </c>
      <c r="D3" s="9">
        <f>B3/(B$52+$B$53)</f>
        <v>1.2457020158624313E-2</v>
      </c>
    </row>
    <row r="4" spans="1:4" ht="15" customHeight="1" x14ac:dyDescent="0.25">
      <c r="A4" s="10" t="s">
        <v>4</v>
      </c>
      <c r="B4" s="7">
        <f>[1]Detail!M15</f>
        <v>115644</v>
      </c>
      <c r="C4" s="8">
        <f t="shared" si="0"/>
        <v>2.0059963961842935</v>
      </c>
      <c r="D4" s="9">
        <f t="shared" ref="D4:D51" si="1">B4/(B$52+$B$53)</f>
        <v>5.0401919502117932E-3</v>
      </c>
    </row>
    <row r="5" spans="1:4" ht="15" customHeight="1" x14ac:dyDescent="0.25">
      <c r="A5" s="11" t="s">
        <v>5</v>
      </c>
      <c r="B5" s="7">
        <f>[1]Detail!M16</f>
        <v>7284668</v>
      </c>
      <c r="C5" s="8">
        <f>$C$2*D5</f>
        <v>126.3620918975394</v>
      </c>
      <c r="D5" s="9">
        <f t="shared" si="1"/>
        <v>0.31749269320989798</v>
      </c>
    </row>
    <row r="6" spans="1:4" ht="15" customHeight="1" x14ac:dyDescent="0.25">
      <c r="A6" s="10" t="s">
        <v>6</v>
      </c>
      <c r="B6" s="7">
        <f>[1]Detail!M26</f>
        <v>337704.65</v>
      </c>
      <c r="C6" s="8">
        <f t="shared" ref="C6:C53" si="2">$C$2*D6</f>
        <v>5.8579287371128492</v>
      </c>
      <c r="D6" s="9">
        <f t="shared" si="1"/>
        <v>1.4718413912343842E-2</v>
      </c>
    </row>
    <row r="7" spans="1:4" ht="15" customHeight="1" x14ac:dyDescent="0.25">
      <c r="A7" s="11" t="s">
        <v>7</v>
      </c>
      <c r="B7" s="7">
        <f>[1]Detail!M28</f>
        <v>492380</v>
      </c>
      <c r="C7" s="8">
        <f t="shared" si="2"/>
        <v>8.540974936470743</v>
      </c>
      <c r="D7" s="9">
        <f t="shared" si="1"/>
        <v>2.1459736021283274E-2</v>
      </c>
    </row>
    <row r="8" spans="1:4" ht="15" customHeight="1" x14ac:dyDescent="0.25">
      <c r="A8" s="10" t="s">
        <v>8</v>
      </c>
      <c r="B8" s="7">
        <f>[1]Detail!M55</f>
        <v>765046.79999999993</v>
      </c>
      <c r="C8" s="8">
        <f t="shared" si="2"/>
        <v>13.270737121790376</v>
      </c>
      <c r="D8" s="9">
        <f t="shared" si="1"/>
        <v>3.3343560607513506E-2</v>
      </c>
    </row>
    <row r="9" spans="1:4" ht="15" customHeight="1" x14ac:dyDescent="0.25">
      <c r="A9" s="11" t="s">
        <v>9</v>
      </c>
      <c r="B9" s="7">
        <f>[1]Detail!M44</f>
        <v>23542.82</v>
      </c>
      <c r="C9" s="8">
        <f t="shared" si="2"/>
        <v>0.40838099750973256</v>
      </c>
      <c r="D9" s="9">
        <f t="shared" si="1"/>
        <v>1.026082908315911E-3</v>
      </c>
    </row>
    <row r="10" spans="1:4" ht="15" customHeight="1" x14ac:dyDescent="0.25">
      <c r="A10" s="10" t="s">
        <v>10</v>
      </c>
      <c r="B10" s="7">
        <f>[1]Detail!M56</f>
        <v>24739</v>
      </c>
      <c r="C10" s="8">
        <f t="shared" si="2"/>
        <v>0.42913030373563044</v>
      </c>
      <c r="D10" s="9">
        <f t="shared" si="1"/>
        <v>1.0782168435568603E-3</v>
      </c>
    </row>
    <row r="11" spans="1:4" ht="15" customHeight="1" x14ac:dyDescent="0.25">
      <c r="A11" s="11" t="s">
        <v>11</v>
      </c>
      <c r="B11" s="7">
        <f>[1]Detail!M57</f>
        <v>210722</v>
      </c>
      <c r="C11" s="8">
        <f t="shared" si="2"/>
        <v>3.655248630251001</v>
      </c>
      <c r="D11" s="9">
        <f t="shared" si="1"/>
        <v>9.1840417845502533E-3</v>
      </c>
    </row>
    <row r="12" spans="1:4" ht="15" customHeight="1" x14ac:dyDescent="0.25">
      <c r="A12" s="10" t="s">
        <v>12</v>
      </c>
      <c r="B12" s="7">
        <f>[1]Detail!M75</f>
        <v>476865</v>
      </c>
      <c r="C12" s="8">
        <f t="shared" si="2"/>
        <v>8.2718469740446832</v>
      </c>
      <c r="D12" s="9">
        <f t="shared" si="1"/>
        <v>2.0783535110665032E-2</v>
      </c>
    </row>
    <row r="13" spans="1:4" ht="15" customHeight="1" x14ac:dyDescent="0.25">
      <c r="A13" s="11" t="s">
        <v>13</v>
      </c>
      <c r="B13" s="7">
        <f>[1]Detail!M72</f>
        <v>203874.67</v>
      </c>
      <c r="C13" s="8">
        <f t="shared" si="2"/>
        <v>3.5364727378269705</v>
      </c>
      <c r="D13" s="9">
        <f t="shared" si="1"/>
        <v>8.8856098940376139E-3</v>
      </c>
    </row>
    <row r="14" spans="1:4" ht="15" customHeight="1" x14ac:dyDescent="0.25">
      <c r="A14" s="10" t="s">
        <v>14</v>
      </c>
      <c r="B14" s="7">
        <f>[1]Detail!M76</f>
        <v>33348</v>
      </c>
      <c r="C14" s="8">
        <f t="shared" si="2"/>
        <v>0.57846466587072243</v>
      </c>
      <c r="D14" s="9">
        <f t="shared" si="1"/>
        <v>1.4534288087204082E-3</v>
      </c>
    </row>
    <row r="15" spans="1:4" ht="15" customHeight="1" x14ac:dyDescent="0.25">
      <c r="A15" s="11" t="s">
        <v>15</v>
      </c>
      <c r="B15" s="7">
        <f>[1]Detail!M86</f>
        <v>139838.82</v>
      </c>
      <c r="C15" s="8">
        <f t="shared" si="2"/>
        <v>2.4256871862497333</v>
      </c>
      <c r="D15" s="9">
        <f t="shared" si="1"/>
        <v>6.0946914227380236E-3</v>
      </c>
    </row>
    <row r="16" spans="1:4" ht="15" customHeight="1" x14ac:dyDescent="0.25">
      <c r="A16" s="10" t="s">
        <v>16</v>
      </c>
      <c r="B16" s="7">
        <f>[1]Detail!M96</f>
        <v>229979.48200000002</v>
      </c>
      <c r="C16" s="8">
        <f t="shared" si="2"/>
        <v>3.9892948366394343</v>
      </c>
      <c r="D16" s="9">
        <f t="shared" si="1"/>
        <v>1.0023353860903101E-2</v>
      </c>
    </row>
    <row r="17" spans="1:4" ht="15" customHeight="1" x14ac:dyDescent="0.25">
      <c r="A17" s="11" t="s">
        <v>17</v>
      </c>
      <c r="B17" s="7">
        <f>[1]Detail!M106</f>
        <v>21450</v>
      </c>
      <c r="C17" s="8">
        <f t="shared" si="2"/>
        <v>0.37207829803667375</v>
      </c>
      <c r="D17" s="9">
        <f t="shared" si="1"/>
        <v>9.3487009556953208E-4</v>
      </c>
    </row>
    <row r="18" spans="1:4" ht="15" customHeight="1" x14ac:dyDescent="0.25">
      <c r="A18" s="10" t="s">
        <v>18</v>
      </c>
      <c r="B18" s="7">
        <f>[1]Detail!M109</f>
        <v>365636</v>
      </c>
      <c r="C18" s="8">
        <f t="shared" si="2"/>
        <v>6.3424345259178203</v>
      </c>
      <c r="D18" s="9">
        <f t="shared" si="1"/>
        <v>1.5935765140497035E-2</v>
      </c>
    </row>
    <row r="19" spans="1:4" ht="15" customHeight="1" x14ac:dyDescent="0.25">
      <c r="A19" s="10" t="s">
        <v>19</v>
      </c>
      <c r="B19" s="7">
        <f>[1]Detail!M353</f>
        <v>53240.19</v>
      </c>
      <c r="C19" s="8">
        <f t="shared" si="2"/>
        <v>0.92352071246382939</v>
      </c>
      <c r="D19" s="9">
        <f t="shared" si="1"/>
        <v>2.3204038001603754E-3</v>
      </c>
    </row>
    <row r="20" spans="1:4" ht="15" customHeight="1" x14ac:dyDescent="0.25">
      <c r="A20" s="11" t="s">
        <v>20</v>
      </c>
      <c r="B20" s="7">
        <f>[1]Detail!M117</f>
        <v>401171.70399999997</v>
      </c>
      <c r="C20" s="8">
        <f t="shared" si="2"/>
        <v>6.9588477783119931</v>
      </c>
      <c r="D20" s="9">
        <f t="shared" si="1"/>
        <v>1.7484542156562796E-2</v>
      </c>
    </row>
    <row r="21" spans="1:4" ht="15" customHeight="1" x14ac:dyDescent="0.25">
      <c r="A21" s="10" t="s">
        <v>21</v>
      </c>
      <c r="B21" s="7">
        <f>[1]Detail!M134</f>
        <v>62150</v>
      </c>
      <c r="C21" s="8">
        <f t="shared" si="2"/>
        <v>1.0780730173883111</v>
      </c>
      <c r="D21" s="9">
        <f t="shared" si="1"/>
        <v>2.7087261743424904E-3</v>
      </c>
    </row>
    <row r="22" spans="1:4" ht="15" customHeight="1" x14ac:dyDescent="0.25">
      <c r="A22" s="11" t="s">
        <v>22</v>
      </c>
      <c r="B22" s="7">
        <f>[1]Detail!M144</f>
        <v>151282.91999999998</v>
      </c>
      <c r="C22" s="8">
        <f t="shared" si="2"/>
        <v>2.6242000650637887</v>
      </c>
      <c r="D22" s="9">
        <f t="shared" si="1"/>
        <v>6.593467500160273E-3</v>
      </c>
    </row>
    <row r="23" spans="1:4" ht="15" customHeight="1" x14ac:dyDescent="0.25">
      <c r="A23" s="10" t="s">
        <v>23</v>
      </c>
      <c r="B23" s="7">
        <f>[1]Detail!M147</f>
        <v>44338</v>
      </c>
      <c r="C23" s="8">
        <f t="shared" si="2"/>
        <v>0.7691005864032654</v>
      </c>
      <c r="D23" s="9">
        <f t="shared" si="1"/>
        <v>1.9324135336765461E-3</v>
      </c>
    </row>
    <row r="24" spans="1:4" ht="15" customHeight="1" x14ac:dyDescent="0.25">
      <c r="A24" s="11" t="s">
        <v>24</v>
      </c>
      <c r="B24" s="7">
        <f>[1]Detail!M158</f>
        <v>21147.824000000001</v>
      </c>
      <c r="C24" s="8">
        <f t="shared" si="2"/>
        <v>0.36683666019110128</v>
      </c>
      <c r="D24" s="9">
        <f t="shared" si="1"/>
        <v>9.2170015123392286E-4</v>
      </c>
    </row>
    <row r="25" spans="1:4" ht="15" customHeight="1" x14ac:dyDescent="0.25">
      <c r="A25" s="10" t="s">
        <v>25</v>
      </c>
      <c r="B25" s="7">
        <f>[1]Detail!M164</f>
        <v>131715.60999999999</v>
      </c>
      <c r="C25" s="8">
        <f t="shared" si="2"/>
        <v>2.2847794868840228</v>
      </c>
      <c r="D25" s="9">
        <f t="shared" si="1"/>
        <v>5.7406519770955341E-3</v>
      </c>
    </row>
    <row r="26" spans="1:4" ht="15" customHeight="1" x14ac:dyDescent="0.25">
      <c r="A26" s="11" t="s">
        <v>26</v>
      </c>
      <c r="B26" s="7">
        <f>[1]Detail!M169</f>
        <v>419758.8</v>
      </c>
      <c r="C26" s="8">
        <f t="shared" si="2"/>
        <v>7.2812652629331716</v>
      </c>
      <c r="D26" s="9">
        <f t="shared" si="1"/>
        <v>1.8294636339028069E-2</v>
      </c>
    </row>
    <row r="27" spans="1:4" ht="15" customHeight="1" x14ac:dyDescent="0.25">
      <c r="A27" s="10" t="s">
        <v>27</v>
      </c>
      <c r="B27" s="7">
        <f>[1]Detail!M188</f>
        <v>48276.869999999995</v>
      </c>
      <c r="C27" s="8">
        <f t="shared" si="2"/>
        <v>0.83742543702273919</v>
      </c>
      <c r="D27" s="9">
        <f t="shared" si="1"/>
        <v>2.1040840126199476E-3</v>
      </c>
    </row>
    <row r="28" spans="1:4" ht="15" customHeight="1" x14ac:dyDescent="0.25">
      <c r="A28" s="11" t="s">
        <v>28</v>
      </c>
      <c r="B28" s="7">
        <f>[1]Detail!M192</f>
        <v>80148.350000000006</v>
      </c>
      <c r="C28" s="8">
        <f t="shared" si="2"/>
        <v>1.3902779327947619</v>
      </c>
      <c r="D28" s="9">
        <f t="shared" si="1"/>
        <v>3.4931606351627184E-3</v>
      </c>
    </row>
    <row r="29" spans="1:4" ht="15" customHeight="1" x14ac:dyDescent="0.25">
      <c r="A29" s="10" t="s">
        <v>29</v>
      </c>
      <c r="B29" s="7">
        <f>[1]Detail!M185</f>
        <v>197070</v>
      </c>
      <c r="C29" s="8">
        <f t="shared" si="2"/>
        <v>3.4184368388851891</v>
      </c>
      <c r="D29" s="9">
        <f t="shared" si="1"/>
        <v>8.589037283631128E-3</v>
      </c>
    </row>
    <row r="30" spans="1:4" ht="15" customHeight="1" x14ac:dyDescent="0.25">
      <c r="A30" s="11" t="s">
        <v>30</v>
      </c>
      <c r="B30" s="7">
        <f>[1]Detail!M204</f>
        <v>17624</v>
      </c>
      <c r="C30" s="8">
        <f t="shared" si="2"/>
        <v>0.30571132515609972</v>
      </c>
      <c r="D30" s="9">
        <f t="shared" si="1"/>
        <v>7.681189074273862E-4</v>
      </c>
    </row>
    <row r="31" spans="1:4" ht="15" customHeight="1" x14ac:dyDescent="0.25">
      <c r="A31" s="10" t="s">
        <v>31</v>
      </c>
      <c r="B31" s="7">
        <f>[1]Detail!M202</f>
        <v>86089.292000000001</v>
      </c>
      <c r="C31" s="8">
        <f t="shared" si="2"/>
        <v>1.4933313401651391</v>
      </c>
      <c r="D31" s="9">
        <f t="shared" si="1"/>
        <v>3.7520887943847717E-3</v>
      </c>
    </row>
    <row r="32" spans="1:4" ht="15" customHeight="1" x14ac:dyDescent="0.25">
      <c r="A32" s="11" t="s">
        <v>32</v>
      </c>
      <c r="B32" s="7">
        <f>[1]Detail!M212</f>
        <v>1173987.1400000001</v>
      </c>
      <c r="C32" s="8">
        <f t="shared" si="2"/>
        <v>20.364342049796846</v>
      </c>
      <c r="D32" s="9">
        <f t="shared" si="1"/>
        <v>5.1166688567328755E-2</v>
      </c>
    </row>
    <row r="33" spans="1:4" ht="15" customHeight="1" x14ac:dyDescent="0.25">
      <c r="A33" s="10" t="s">
        <v>33</v>
      </c>
      <c r="B33" s="7">
        <f>[1]Detail!M221</f>
        <v>55761</v>
      </c>
      <c r="C33" s="8">
        <f t="shared" si="2"/>
        <v>0.9672474581269449</v>
      </c>
      <c r="D33" s="9">
        <f t="shared" si="1"/>
        <v>2.4302699952938314E-3</v>
      </c>
    </row>
    <row r="34" spans="1:4" ht="15" customHeight="1" x14ac:dyDescent="0.25">
      <c r="A34" s="11" t="s">
        <v>34</v>
      </c>
      <c r="B34" s="7">
        <f>[1]Detail!M223</f>
        <v>2000</v>
      </c>
      <c r="C34" s="8">
        <f t="shared" si="2"/>
        <v>3.4692615201554665E-2</v>
      </c>
      <c r="D34" s="9">
        <f t="shared" si="1"/>
        <v>8.7167374878278052E-5</v>
      </c>
    </row>
    <row r="35" spans="1:4" ht="15" customHeight="1" x14ac:dyDescent="0.25">
      <c r="A35" s="10" t="s">
        <v>35</v>
      </c>
      <c r="B35" s="7">
        <f>[1]Detail!M238</f>
        <v>651102.86400000006</v>
      </c>
      <c r="C35" s="8">
        <f t="shared" si="2"/>
        <v>11.29423055869109</v>
      </c>
      <c r="D35" s="9">
        <f t="shared" si="1"/>
        <v>2.8377463715304248E-2</v>
      </c>
    </row>
    <row r="36" spans="1:4" ht="15" customHeight="1" x14ac:dyDescent="0.25">
      <c r="A36" s="11" t="s">
        <v>36</v>
      </c>
      <c r="B36" s="7">
        <f>[1]Detail!M249</f>
        <v>18312</v>
      </c>
      <c r="C36" s="8">
        <f t="shared" si="2"/>
        <v>0.31764558478543448</v>
      </c>
      <c r="D36" s="9">
        <f t="shared" si="1"/>
        <v>7.981044843855138E-4</v>
      </c>
    </row>
    <row r="37" spans="1:4" ht="15" customHeight="1" x14ac:dyDescent="0.25">
      <c r="A37" s="10" t="s">
        <v>37</v>
      </c>
      <c r="B37" s="7">
        <f>[1]Detail!M254</f>
        <v>37427</v>
      </c>
      <c r="C37" s="8">
        <f t="shared" si="2"/>
        <v>0.64922025457429311</v>
      </c>
      <c r="D37" s="9">
        <f t="shared" si="1"/>
        <v>1.6312066697846562E-3</v>
      </c>
    </row>
    <row r="38" spans="1:4" ht="15" customHeight="1" x14ac:dyDescent="0.25">
      <c r="A38" s="11" t="s">
        <v>38</v>
      </c>
      <c r="B38" s="7">
        <f>[1]Detail!M264</f>
        <v>136118</v>
      </c>
      <c r="C38" s="8">
        <f t="shared" si="2"/>
        <v>2.361144698002609</v>
      </c>
      <c r="D38" s="9">
        <f t="shared" si="1"/>
        <v>5.932524366840726E-3</v>
      </c>
    </row>
    <row r="39" spans="1:4" ht="15" customHeight="1" x14ac:dyDescent="0.25">
      <c r="A39" s="10" t="s">
        <v>39</v>
      </c>
      <c r="B39" s="7">
        <f>[1]Detail!M271</f>
        <v>11759</v>
      </c>
      <c r="C39" s="8">
        <f t="shared" si="2"/>
        <v>0.20397523107754068</v>
      </c>
      <c r="D39" s="9">
        <f t="shared" si="1"/>
        <v>5.1250058059683584E-4</v>
      </c>
    </row>
    <row r="40" spans="1:4" ht="15" customHeight="1" x14ac:dyDescent="0.25">
      <c r="A40" s="11" t="s">
        <v>40</v>
      </c>
      <c r="B40" s="7">
        <f>[1]Detail!M303</f>
        <v>197673.84</v>
      </c>
      <c r="C40" s="8">
        <f t="shared" si="2"/>
        <v>3.4289112332668421</v>
      </c>
      <c r="D40" s="9">
        <f t="shared" si="1"/>
        <v>8.615354857454377E-3</v>
      </c>
    </row>
    <row r="41" spans="1:4" ht="15" customHeight="1" x14ac:dyDescent="0.25">
      <c r="A41" s="10" t="s">
        <v>41</v>
      </c>
      <c r="B41" s="7">
        <f>[1]Detail!M305</f>
        <v>1800</v>
      </c>
      <c r="C41" s="8">
        <f t="shared" si="2"/>
        <v>3.1223353681399196E-2</v>
      </c>
      <c r="D41" s="9">
        <f t="shared" si="1"/>
        <v>7.8450637390450244E-5</v>
      </c>
    </row>
    <row r="42" spans="1:4" ht="15" customHeight="1" x14ac:dyDescent="0.25">
      <c r="A42" s="11" t="s">
        <v>42</v>
      </c>
      <c r="B42" s="7">
        <f>[1]Detail!M272</f>
        <v>32000</v>
      </c>
      <c r="C42" s="8">
        <f t="shared" si="2"/>
        <v>0.55508184322487464</v>
      </c>
      <c r="D42" s="9">
        <f t="shared" si="1"/>
        <v>1.3946779980524488E-3</v>
      </c>
    </row>
    <row r="43" spans="1:4" ht="15" customHeight="1" x14ac:dyDescent="0.25">
      <c r="A43" s="10" t="s">
        <v>43</v>
      </c>
      <c r="B43" s="7">
        <f>[1]Detail!M304</f>
        <v>1604565</v>
      </c>
      <c r="C43" s="8">
        <f t="shared" si="2"/>
        <v>27.833278055441276</v>
      </c>
      <c r="D43" s="9">
        <f t="shared" si="1"/>
        <v>6.9932859435782105E-2</v>
      </c>
    </row>
    <row r="44" spans="1:4" ht="15" customHeight="1" x14ac:dyDescent="0.25">
      <c r="A44" s="11" t="s">
        <v>44</v>
      </c>
      <c r="B44" s="7">
        <f>[1]Detail!M250</f>
        <v>25000</v>
      </c>
      <c r="C44" s="8">
        <f t="shared" si="2"/>
        <v>0.43365769001943327</v>
      </c>
      <c r="D44" s="9">
        <f t="shared" si="1"/>
        <v>1.0895921859784756E-3</v>
      </c>
    </row>
    <row r="45" spans="1:4" ht="15" customHeight="1" x14ac:dyDescent="0.25">
      <c r="A45" s="10" t="s">
        <v>45</v>
      </c>
      <c r="B45" s="7">
        <f>[1]Detail!M343</f>
        <v>412773.59399999998</v>
      </c>
      <c r="C45" s="8">
        <f t="shared" si="2"/>
        <v>7.1600977310023763</v>
      </c>
      <c r="D45" s="9">
        <f t="shared" si="1"/>
        <v>1.7990195304026072E-2</v>
      </c>
    </row>
    <row r="46" spans="1:4" ht="15" customHeight="1" x14ac:dyDescent="0.25">
      <c r="A46" s="11" t="s">
        <v>46</v>
      </c>
      <c r="B46" s="7">
        <f>[1]Detail!M306</f>
        <v>309275</v>
      </c>
      <c r="C46" s="8">
        <f t="shared" si="2"/>
        <v>5.3647792832304093</v>
      </c>
      <c r="D46" s="9">
        <f t="shared" si="1"/>
        <v>1.3479344932739721E-2</v>
      </c>
    </row>
    <row r="47" spans="1:4" ht="15" customHeight="1" x14ac:dyDescent="0.25">
      <c r="A47" s="10" t="s">
        <v>47</v>
      </c>
      <c r="B47" s="7">
        <f>[1]Detail!M360</f>
        <v>195962.49</v>
      </c>
      <c r="C47" s="8">
        <f t="shared" si="2"/>
        <v>3.3992256297542514</v>
      </c>
      <c r="D47" s="9">
        <f t="shared" si="1"/>
        <v>8.5407679139554056E-3</v>
      </c>
    </row>
    <row r="48" spans="1:4" ht="15" customHeight="1" x14ac:dyDescent="0.25">
      <c r="A48" s="11" t="s">
        <v>48</v>
      </c>
      <c r="B48" s="7">
        <f>[1]Detail!M126</f>
        <v>234339.693</v>
      </c>
      <c r="C48" s="8">
        <f t="shared" si="2"/>
        <v>4.0649283978497266</v>
      </c>
      <c r="D48" s="9">
        <f t="shared" si="1"/>
        <v>1.0213387934295796E-2</v>
      </c>
    </row>
    <row r="49" spans="1:4" ht="15" customHeight="1" x14ac:dyDescent="0.25">
      <c r="A49" s="10" t="s">
        <v>49</v>
      </c>
      <c r="B49" s="7">
        <f>[1]Detail!M280</f>
        <v>4000</v>
      </c>
      <c r="C49" s="8">
        <f t="shared" si="2"/>
        <v>6.938523040310933E-2</v>
      </c>
      <c r="D49" s="9">
        <f t="shared" si="1"/>
        <v>1.743347497565561E-4</v>
      </c>
    </row>
    <row r="50" spans="1:4" ht="15" customHeight="1" x14ac:dyDescent="0.25">
      <c r="A50" s="11" t="s">
        <v>50</v>
      </c>
      <c r="B50" s="7">
        <f>[1]Detail!M279</f>
        <v>333548.65709999995</v>
      </c>
      <c r="C50" s="8">
        <f t="shared" si="2"/>
        <v>5.7858376058828007</v>
      </c>
      <c r="D50" s="9">
        <f t="shared" si="1"/>
        <v>1.4537280416790957E-2</v>
      </c>
    </row>
    <row r="51" spans="1:4" ht="15" customHeight="1" x14ac:dyDescent="0.25">
      <c r="A51" s="10" t="s">
        <v>51</v>
      </c>
      <c r="B51" s="7">
        <f>[1]Detail!M289</f>
        <v>44723</v>
      </c>
      <c r="C51" s="8">
        <f t="shared" si="2"/>
        <v>0.77577891482956463</v>
      </c>
      <c r="D51" s="9">
        <f t="shared" si="1"/>
        <v>1.9491932533406147E-3</v>
      </c>
    </row>
    <row r="52" spans="1:4" ht="15" customHeight="1" x14ac:dyDescent="0.25">
      <c r="A52" s="12"/>
      <c r="B52" s="13">
        <f>SUM(B3:B51)</f>
        <v>18207399.488099996</v>
      </c>
      <c r="C52" s="14"/>
    </row>
    <row r="53" spans="1:4" ht="15" customHeight="1" x14ac:dyDescent="0.25">
      <c r="A53" s="15" t="s">
        <v>52</v>
      </c>
      <c r="B53" s="7">
        <f>(B52-B3-B7-B13)*0.275</f>
        <v>4736964.7627774989</v>
      </c>
      <c r="C53" s="8">
        <f t="shared" si="2"/>
        <v>82.168847869181718</v>
      </c>
      <c r="D53" s="9">
        <f>B53/($B$52+$B$53)</f>
        <v>0.20645439163110985</v>
      </c>
    </row>
    <row r="54" spans="1:4" ht="15" customHeight="1" x14ac:dyDescent="0.25">
      <c r="A54" s="15" t="s">
        <v>53</v>
      </c>
      <c r="B54" s="7">
        <v>14578542</v>
      </c>
      <c r="C54" s="16">
        <v>257</v>
      </c>
      <c r="D54" s="17">
        <f>SUM(D3:D53)</f>
        <v>1.0000000000000002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Deborah (weinstds)</dc:creator>
  <cp:lastModifiedBy>Weinstein, Deborah (weinstds)</cp:lastModifiedBy>
  <dcterms:created xsi:type="dcterms:W3CDTF">2015-10-01T14:23:17Z</dcterms:created>
  <dcterms:modified xsi:type="dcterms:W3CDTF">2015-10-01T18:00:17Z</dcterms:modified>
</cp:coreProperties>
</file>